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подпись'!$A$1:$G$53</definedName>
  </definedNames>
  <calcPr calcId="125725"/>
</workbook>
</file>

<file path=xl/calcChain.xml><?xml version="1.0" encoding="utf-8"?>
<calcChain xmlns="http://schemas.openxmlformats.org/spreadsheetml/2006/main">
  <c r="G43" i="10"/>
  <c r="G44"/>
  <c r="G45"/>
  <c r="C41"/>
  <c r="G39"/>
  <c r="G41"/>
  <c r="E38"/>
  <c r="E8"/>
  <c r="F24"/>
  <c r="D8"/>
  <c r="C34"/>
  <c r="G35"/>
  <c r="D38" l="1"/>
  <c r="F40"/>
  <c r="C8"/>
  <c r="E53"/>
  <c r="D53"/>
  <c r="C53"/>
  <c r="G37"/>
  <c r="F45"/>
  <c r="F43"/>
  <c r="F42"/>
  <c r="F39"/>
  <c r="F37"/>
  <c r="C38"/>
  <c r="G38" s="1"/>
  <c r="G11"/>
  <c r="F27"/>
  <c r="F26"/>
  <c r="F20"/>
  <c r="F16"/>
  <c r="F12"/>
  <c r="F11"/>
  <c r="F10"/>
  <c r="F9"/>
  <c r="E25"/>
  <c r="E32" s="1"/>
  <c r="D25"/>
  <c r="F35"/>
  <c r="D34"/>
  <c r="E34"/>
  <c r="G34" s="1"/>
  <c r="C36"/>
  <c r="D36"/>
  <c r="E36"/>
  <c r="D41"/>
  <c r="E41"/>
  <c r="C44"/>
  <c r="D44"/>
  <c r="E44"/>
  <c r="G9"/>
  <c r="G10"/>
  <c r="G12"/>
  <c r="G16"/>
  <c r="G20"/>
  <c r="C25"/>
  <c r="G26"/>
  <c r="G27"/>
  <c r="C46" l="1"/>
  <c r="F25"/>
  <c r="F8"/>
  <c r="D32"/>
  <c r="G36"/>
  <c r="C32"/>
  <c r="G8"/>
  <c r="F41"/>
  <c r="F36"/>
  <c r="G25"/>
  <c r="F44"/>
  <c r="F38"/>
  <c r="F34"/>
  <c r="E46"/>
  <c r="D46"/>
  <c r="C47" l="1"/>
  <c r="G32"/>
  <c r="F32"/>
  <c r="G46"/>
  <c r="F46"/>
  <c r="D47"/>
  <c r="E47"/>
</calcChain>
</file>

<file path=xl/sharedStrings.xml><?xml version="1.0" encoding="utf-8"?>
<sst xmlns="http://schemas.openxmlformats.org/spreadsheetml/2006/main" count="75" uniqueCount="72">
  <si>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</si>
  <si>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</si>
  <si>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</si>
  <si>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</si>
  <si>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</si>
  <si>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</si>
  <si>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</si>
  <si>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</si>
  <si>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</si>
  <si>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</si>
  <si>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</si>
  <si>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</si>
  <si>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</si>
  <si>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</si>
  <si>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</si>
  <si>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</si>
  <si>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</si>
  <si>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</si>
  <si>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</si>
  <si>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</si>
  <si>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</si>
  <si>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</si>
  <si>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</si>
  <si>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</si>
  <si>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</si>
  <si>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</si>
  <si>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</si>
  <si>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</si>
  <si>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</si>
  <si>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</si>
  <si>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</si>
  <si>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</si>
  <si>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</si>
  <si>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</si>
  <si>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</si>
  <si>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</si>
  <si>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</si>
  <si>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</si>
  <si>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</si>
  <si>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</si>
  <si>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</si>
  <si>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</si>
  <si>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</si>
  <si>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</si>
  <si>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</si>
  <si>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</si>
  <si>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</si>
  <si>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</si>
  <si>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</si>
  <si>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</si>
  <si>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</si>
  <si>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</si>
  <si>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</si>
  <si>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</si>
  <si>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</si>
  <si>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</si>
  <si>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</si>
  <si>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</si>
  <si>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</si>
  <si>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</si>
  <si>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</si>
  <si>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</si>
  <si>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</si>
  <si>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0412</t>
  </si>
  <si>
    <t>Другие вопросы в области национальной экономики</t>
  </si>
  <si>
    <t>Бюджетные назначения на 2017 год</t>
  </si>
  <si>
    <t>% исполнения к плану 2017 года</t>
  </si>
  <si>
    <t>% исполнения 2017 к 2016 году</t>
  </si>
  <si>
    <t>1 14 00000 00 0000 000</t>
  </si>
  <si>
    <t>Кассовое исполнение
 за  январь-июнь 2016 года</t>
  </si>
  <si>
    <t>Кассовое исполнение
 за  январь-июнь 2017 года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</si>
  <si>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за 1 полугодие 2017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</si>
</sst>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justify" wrapText="1"/>
    </xf>
    <xf numFmtId="164" fontId="1" fillId="2" borderId="1" xfId="0" applyNumberFormat="1" applyFont="1" applyFill="1" applyBorder="1" applyAlignment="1">
      <alignment vertical="top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165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165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 wrapText="1" indent="3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wrapText="1"/>
    </xf>
    <xf numFmtId="164" fontId="0" fillId="0" borderId="3" xfId="0" applyNumberFormat="1" applyFont="1" applyFill="1" applyBorder="1"/>
    <xf numFmtId="0" fontId="0" fillId="0" borderId="0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topLeftCell="A41" zoomScale="110" zoomScaleNormal="110" workbookViewId="0">
      <selection activeCell="E55" sqref="E55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60" t="s">
        <v>71</v>
      </c>
      <c r="C1" s="60"/>
      <c r="D1" s="60"/>
      <c r="E1" s="60"/>
      <c r="F1" s="60"/>
      <c r="G1" s="19"/>
    </row>
    <row r="2" spans="1:10" s="1" customFormat="1" ht="15.75">
      <c r="B2" s="60"/>
      <c r="C2" s="60"/>
      <c r="D2" s="60"/>
      <c r="E2" s="60"/>
      <c r="F2" s="60"/>
      <c r="G2" s="19"/>
    </row>
    <row r="3" spans="1:10" ht="48" customHeight="1">
      <c r="B3" s="60"/>
      <c r="C3" s="60"/>
      <c r="D3" s="60"/>
      <c r="E3" s="60"/>
      <c r="F3" s="60"/>
      <c r="G3" s="19"/>
    </row>
    <row r="4" spans="1:10" s="1" customFormat="1">
      <c r="B4" s="6"/>
      <c r="C4" s="6"/>
      <c r="D4" s="6"/>
      <c r="E4" s="6"/>
      <c r="F4" s="9" t="s">
        <v>24</v>
      </c>
      <c r="G4" s="9"/>
    </row>
    <row r="5" spans="1:10" s="2" customFormat="1" ht="63" customHeight="1">
      <c r="A5" s="20" t="s">
        <v>62</v>
      </c>
      <c r="B5" s="21" t="s">
        <v>6</v>
      </c>
      <c r="C5" s="59" t="s">
        <v>69</v>
      </c>
      <c r="D5" s="57" t="s">
        <v>65</v>
      </c>
      <c r="E5" s="59" t="s">
        <v>70</v>
      </c>
      <c r="F5" s="56" t="s">
        <v>66</v>
      </c>
      <c r="G5" s="56" t="s">
        <v>67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61" t="s">
        <v>4</v>
      </c>
      <c r="C7" s="61"/>
      <c r="D7" s="62"/>
      <c r="E7" s="62"/>
      <c r="F7" s="62"/>
      <c r="G7" s="41"/>
    </row>
    <row r="8" spans="1:10">
      <c r="A8" s="22"/>
      <c r="B8" s="23" t="s">
        <v>31</v>
      </c>
      <c r="C8" s="42">
        <f>C9+C10+C11+C12+C16+C20</f>
        <v>6168.4</v>
      </c>
      <c r="D8" s="14">
        <f>D9+D10+D11+D12+D16+D20+D24</f>
        <v>15745.3</v>
      </c>
      <c r="E8" s="14">
        <f>E9+E10+E11+E12+E16+E20+E24</f>
        <v>7147</v>
      </c>
      <c r="F8" s="24">
        <f>E8/D8*100</f>
        <v>45.391323124996028</v>
      </c>
      <c r="G8" s="24">
        <f>E8/C8*100</f>
        <v>115.86472991375399</v>
      </c>
      <c r="H8" s="8"/>
      <c r="I8" s="8"/>
    </row>
    <row r="9" spans="1:10">
      <c r="A9" s="22" t="s">
        <v>38</v>
      </c>
      <c r="B9" s="25" t="s">
        <v>8</v>
      </c>
      <c r="C9" s="52">
        <v>1531.1</v>
      </c>
      <c r="D9" s="11">
        <v>3453.2</v>
      </c>
      <c r="E9" s="10">
        <v>1656.8</v>
      </c>
      <c r="F9" s="26">
        <f>E9/D9*100</f>
        <v>47.978686435769724</v>
      </c>
      <c r="G9" s="26">
        <f>E9/C9*100</f>
        <v>108.20978381555744</v>
      </c>
      <c r="I9" s="4"/>
      <c r="J9" s="4"/>
    </row>
    <row r="10" spans="1:10" ht="33.75">
      <c r="A10" s="22" t="s">
        <v>39</v>
      </c>
      <c r="B10" s="27" t="s">
        <v>9</v>
      </c>
      <c r="C10" s="48">
        <v>1150.5</v>
      </c>
      <c r="D10" s="11">
        <v>3104.7</v>
      </c>
      <c r="E10" s="10">
        <v>961.3</v>
      </c>
      <c r="F10" s="26">
        <f>E10/D10*100</f>
        <v>30.962733919541343</v>
      </c>
      <c r="G10" s="26">
        <f>E10/C10*100</f>
        <v>83.55497609734897</v>
      </c>
    </row>
    <row r="11" spans="1:10">
      <c r="A11" s="22" t="s">
        <v>40</v>
      </c>
      <c r="B11" s="28" t="s">
        <v>10</v>
      </c>
      <c r="C11" s="48">
        <v>2585.8000000000002</v>
      </c>
      <c r="D11" s="11">
        <v>1804.9</v>
      </c>
      <c r="E11" s="10">
        <v>3035.3</v>
      </c>
      <c r="F11" s="26">
        <f>E11/D11*100</f>
        <v>168.16998171643857</v>
      </c>
      <c r="G11" s="26">
        <f>E11/C11*100</f>
        <v>117.38340165519374</v>
      </c>
    </row>
    <row r="12" spans="1:10">
      <c r="A12" s="22" t="s">
        <v>41</v>
      </c>
      <c r="B12" s="28" t="s">
        <v>11</v>
      </c>
      <c r="C12" s="52">
        <v>648.5</v>
      </c>
      <c r="D12" s="11">
        <v>6761.5</v>
      </c>
      <c r="E12" s="10">
        <v>868.5</v>
      </c>
      <c r="F12" s="26">
        <f>E12/D12*100</f>
        <v>12.844782962360423</v>
      </c>
      <c r="G12" s="26">
        <f>E12/C12*100</f>
        <v>133.92444101773322</v>
      </c>
    </row>
    <row r="13" spans="1:10" ht="22.5" hidden="1">
      <c r="A13" s="22"/>
      <c r="B13" s="27" t="s">
        <v>12</v>
      </c>
      <c r="C13" s="48"/>
      <c r="D13" s="11"/>
      <c r="E13" s="10"/>
      <c r="F13" s="26"/>
      <c r="G13" s="26"/>
    </row>
    <row r="14" spans="1:10" s="3" customFormat="1" hidden="1">
      <c r="A14" s="29"/>
      <c r="B14" s="28" t="s">
        <v>13</v>
      </c>
      <c r="C14" s="48"/>
      <c r="D14" s="11"/>
      <c r="E14" s="10"/>
      <c r="F14" s="26"/>
      <c r="G14" s="26"/>
    </row>
    <row r="15" spans="1:10" ht="33.75" hidden="1">
      <c r="A15" s="22"/>
      <c r="B15" s="28" t="s">
        <v>14</v>
      </c>
      <c r="C15" s="48"/>
      <c r="D15" s="11"/>
      <c r="E15" s="10"/>
      <c r="F15" s="26"/>
      <c r="G15" s="26"/>
    </row>
    <row r="16" spans="1:10" ht="33.75">
      <c r="A16" s="22" t="s">
        <v>42</v>
      </c>
      <c r="B16" s="28" t="s">
        <v>15</v>
      </c>
      <c r="C16" s="51">
        <v>104.5</v>
      </c>
      <c r="D16" s="11">
        <v>154</v>
      </c>
      <c r="E16" s="10">
        <v>158.1</v>
      </c>
      <c r="F16" s="26">
        <f>E16/D16*100</f>
        <v>102.66233766233765</v>
      </c>
      <c r="G16" s="26">
        <f>E16/C16*100</f>
        <v>151.29186602870811</v>
      </c>
    </row>
    <row r="17" spans="1:10" ht="22.5" hidden="1">
      <c r="A17" s="22"/>
      <c r="B17" s="28" t="s">
        <v>16</v>
      </c>
      <c r="C17" s="48"/>
      <c r="D17" s="11"/>
      <c r="E17" s="10"/>
      <c r="F17" s="26"/>
      <c r="G17" s="26"/>
    </row>
    <row r="18" spans="1:10" s="3" customFormat="1" ht="0.75" customHeight="1">
      <c r="A18" s="29"/>
      <c r="B18" s="28" t="s">
        <v>17</v>
      </c>
      <c r="C18" s="48">
        <v>3033.9</v>
      </c>
      <c r="D18" s="11"/>
      <c r="E18" s="10">
        <v>4</v>
      </c>
      <c r="F18" s="26"/>
      <c r="G18" s="26"/>
    </row>
    <row r="19" spans="1:10" s="3" customFormat="1" ht="0.75" customHeight="1">
      <c r="A19" s="29"/>
      <c r="B19" s="28"/>
      <c r="C19" s="48"/>
      <c r="D19" s="11"/>
      <c r="E19" s="10"/>
      <c r="F19" s="26"/>
      <c r="G19" s="26"/>
    </row>
    <row r="20" spans="1:10" ht="27.75" customHeight="1">
      <c r="A20" s="22" t="s">
        <v>68</v>
      </c>
      <c r="B20" s="28" t="s">
        <v>18</v>
      </c>
      <c r="C20" s="48">
        <v>148</v>
      </c>
      <c r="D20" s="11">
        <v>466.3</v>
      </c>
      <c r="E20" s="10">
        <v>466.3</v>
      </c>
      <c r="F20" s="26">
        <f>E20/D20*100</f>
        <v>100</v>
      </c>
      <c r="G20" s="26">
        <f>E20/C20*100</f>
        <v>315.06756756756761</v>
      </c>
    </row>
    <row r="21" spans="1:10" hidden="1">
      <c r="A21" s="22"/>
      <c r="B21" s="28" t="s">
        <v>19</v>
      </c>
      <c r="C21" s="48"/>
      <c r="D21" s="11"/>
      <c r="E21" s="10"/>
      <c r="F21" s="26"/>
      <c r="G21" s="26"/>
    </row>
    <row r="22" spans="1:10" ht="0.75" hidden="1" customHeight="1">
      <c r="A22" s="22"/>
      <c r="B22" s="28" t="s">
        <v>20</v>
      </c>
      <c r="C22" s="48"/>
      <c r="D22" s="11"/>
      <c r="E22" s="10"/>
      <c r="F22" s="26"/>
      <c r="G22" s="26"/>
    </row>
    <row r="23" spans="1:10" hidden="1">
      <c r="A23" s="22"/>
      <c r="B23" s="28" t="s">
        <v>21</v>
      </c>
      <c r="C23" s="48"/>
      <c r="D23" s="11"/>
      <c r="E23" s="10"/>
      <c r="F23" s="26"/>
      <c r="G23" s="26"/>
    </row>
    <row r="24" spans="1:10">
      <c r="A24" s="22" t="s">
        <v>43</v>
      </c>
      <c r="B24" s="58" t="s">
        <v>20</v>
      </c>
      <c r="C24" s="48"/>
      <c r="D24" s="11">
        <v>0.7</v>
      </c>
      <c r="E24" s="10">
        <v>0.7</v>
      </c>
      <c r="F24" s="26">
        <f>E24/D24*100</f>
        <v>100</v>
      </c>
      <c r="G24" s="26"/>
    </row>
    <row r="25" spans="1:10">
      <c r="A25" s="22" t="s">
        <v>44</v>
      </c>
      <c r="B25" s="30" t="s">
        <v>32</v>
      </c>
      <c r="C25" s="47">
        <f>C26+C27+C28</f>
        <v>212.60000000000002</v>
      </c>
      <c r="D25" s="14">
        <f>D26+D27</f>
        <v>472.6</v>
      </c>
      <c r="E25" s="14">
        <f>E26+E27</f>
        <v>223.4</v>
      </c>
      <c r="F25" s="24">
        <f>E25/D25*100</f>
        <v>47.270418958950486</v>
      </c>
      <c r="G25" s="24">
        <f>E25/C25*100</f>
        <v>105.0799623706491</v>
      </c>
      <c r="H25" s="3"/>
      <c r="I25" s="8"/>
    </row>
    <row r="26" spans="1:10" ht="24" customHeight="1">
      <c r="A26" s="22"/>
      <c r="B26" s="28" t="s">
        <v>22</v>
      </c>
      <c r="C26" s="48">
        <v>149.4</v>
      </c>
      <c r="D26" s="11">
        <v>318.7</v>
      </c>
      <c r="E26" s="10">
        <v>151.4</v>
      </c>
      <c r="F26" s="26">
        <f>E26/D26*100</f>
        <v>47.505491057420777</v>
      </c>
      <c r="G26" s="26">
        <f>E26/C26*100</f>
        <v>101.33868808567603</v>
      </c>
    </row>
    <row r="27" spans="1:10" ht="24" customHeight="1">
      <c r="A27" s="22"/>
      <c r="B27" s="27" t="s">
        <v>23</v>
      </c>
      <c r="C27" s="48">
        <v>63.2</v>
      </c>
      <c r="D27" s="11">
        <v>153.9</v>
      </c>
      <c r="E27" s="10">
        <v>72</v>
      </c>
      <c r="F27" s="26">
        <f>E27/D27*100</f>
        <v>46.783625730994146</v>
      </c>
      <c r="G27" s="26">
        <f>E27/C27*100</f>
        <v>113.92405063291137</v>
      </c>
    </row>
    <row r="28" spans="1:10" ht="47.25" hidden="1" customHeight="1">
      <c r="A28" s="22"/>
      <c r="B28" s="31" t="s">
        <v>37</v>
      </c>
      <c r="C28" s="51"/>
      <c r="D28" s="11"/>
      <c r="E28" s="10"/>
      <c r="F28" s="26"/>
      <c r="G28" s="26"/>
    </row>
    <row r="29" spans="1:10" ht="16.5" hidden="1" customHeight="1">
      <c r="A29" s="22"/>
      <c r="B29" s="31" t="s">
        <v>36</v>
      </c>
      <c r="C29" s="31"/>
      <c r="D29" s="11"/>
      <c r="E29" s="10"/>
      <c r="F29" s="26"/>
      <c r="G29" s="26"/>
    </row>
    <row r="30" spans="1:10" ht="0.75" hidden="1" customHeight="1">
      <c r="A30" s="22"/>
      <c r="B30" s="28" t="s">
        <v>29</v>
      </c>
      <c r="C30" s="28"/>
      <c r="D30" s="11"/>
      <c r="E30" s="10"/>
      <c r="F30" s="26"/>
      <c r="G30" s="26"/>
    </row>
    <row r="31" spans="1:10" ht="0.75" hidden="1" customHeight="1">
      <c r="A31" s="22"/>
      <c r="B31" s="28" t="s">
        <v>30</v>
      </c>
      <c r="C31" s="28"/>
      <c r="D31" s="11"/>
      <c r="E31" s="10"/>
      <c r="F31" s="26"/>
      <c r="G31" s="26"/>
    </row>
    <row r="32" spans="1:10">
      <c r="A32" s="22"/>
      <c r="B32" s="30" t="s">
        <v>33</v>
      </c>
      <c r="C32" s="43">
        <f>C8+C25</f>
        <v>6381</v>
      </c>
      <c r="D32" s="14">
        <f>D8+D25</f>
        <v>16217.9</v>
      </c>
      <c r="E32" s="14">
        <f>E8+E25</f>
        <v>7370.4</v>
      </c>
      <c r="F32" s="32">
        <f>E32/D32*100</f>
        <v>45.446081181903949</v>
      </c>
      <c r="G32" s="32">
        <f>E32/C32*100</f>
        <v>115.50540667606957</v>
      </c>
      <c r="H32" s="8"/>
      <c r="I32" s="13"/>
      <c r="J32" s="1"/>
    </row>
    <row r="33" spans="1:10">
      <c r="A33" s="22"/>
      <c r="B33" s="61" t="s">
        <v>1</v>
      </c>
      <c r="C33" s="61"/>
      <c r="D33" s="61"/>
      <c r="E33" s="61"/>
      <c r="F33" s="61"/>
      <c r="G33" s="21"/>
      <c r="I33" s="1"/>
      <c r="J33" s="1"/>
    </row>
    <row r="34" spans="1:10" s="3" customFormat="1">
      <c r="A34" s="45" t="s">
        <v>45</v>
      </c>
      <c r="B34" s="30" t="s">
        <v>0</v>
      </c>
      <c r="C34" s="55">
        <f>C35</f>
        <v>5</v>
      </c>
      <c r="D34" s="15">
        <f>D35</f>
        <v>171.1</v>
      </c>
      <c r="E34" s="15">
        <f>E35</f>
        <v>37.9</v>
      </c>
      <c r="F34" s="32">
        <f t="shared" ref="F34:F46" si="0">E34/D34*100</f>
        <v>22.150789012273524</v>
      </c>
      <c r="G34" s="32">
        <f>E34/C34*100</f>
        <v>758</v>
      </c>
      <c r="I34" s="46"/>
      <c r="J34" s="46"/>
    </row>
    <row r="35" spans="1:10">
      <c r="A35" s="44" t="s">
        <v>46</v>
      </c>
      <c r="B35" s="36" t="s">
        <v>47</v>
      </c>
      <c r="C35" s="53">
        <v>5</v>
      </c>
      <c r="D35" s="16">
        <v>171.1</v>
      </c>
      <c r="E35" s="17">
        <v>37.9</v>
      </c>
      <c r="F35" s="34">
        <f>E35/D35*100</f>
        <v>22.150789012273524</v>
      </c>
      <c r="G35" s="34">
        <f>E35/C35*100</f>
        <v>758</v>
      </c>
      <c r="H35" s="64"/>
      <c r="I35" s="65"/>
      <c r="J35" s="1"/>
    </row>
    <row r="36" spans="1:10" s="3" customFormat="1">
      <c r="A36" s="45" t="s">
        <v>48</v>
      </c>
      <c r="B36" s="30" t="s">
        <v>25</v>
      </c>
      <c r="C36" s="55">
        <f>C37</f>
        <v>63.3</v>
      </c>
      <c r="D36" s="15">
        <f>D37</f>
        <v>153.9</v>
      </c>
      <c r="E36" s="15">
        <f>E37</f>
        <v>72.099999999999994</v>
      </c>
      <c r="F36" s="32">
        <f t="shared" si="0"/>
        <v>46.848602988953857</v>
      </c>
      <c r="G36" s="32">
        <f>E36/C36*100</f>
        <v>113.90205371248025</v>
      </c>
      <c r="I36" s="46"/>
      <c r="J36" s="46"/>
    </row>
    <row r="37" spans="1:10">
      <c r="A37" s="44" t="s">
        <v>49</v>
      </c>
      <c r="B37" s="33" t="s">
        <v>50</v>
      </c>
      <c r="C37" s="53">
        <v>63.3</v>
      </c>
      <c r="D37" s="17">
        <v>153.9</v>
      </c>
      <c r="E37" s="17">
        <v>72.099999999999994</v>
      </c>
      <c r="F37" s="34">
        <f>E37/D37*100</f>
        <v>46.848602988953857</v>
      </c>
      <c r="G37" s="50">
        <f>E37/C37*100</f>
        <v>113.90205371248025</v>
      </c>
      <c r="I37" s="1"/>
      <c r="J37" s="1"/>
    </row>
    <row r="38" spans="1:10" s="3" customFormat="1">
      <c r="A38" s="45" t="s">
        <v>51</v>
      </c>
      <c r="B38" s="30" t="s">
        <v>5</v>
      </c>
      <c r="C38" s="55">
        <f>C39+C40</f>
        <v>19.5</v>
      </c>
      <c r="D38" s="15">
        <f>SUM(D39:D40)</f>
        <v>7527.3</v>
      </c>
      <c r="E38" s="15">
        <f>SUM(E39:E40)</f>
        <v>161.5</v>
      </c>
      <c r="F38" s="32">
        <f t="shared" si="0"/>
        <v>2.1455236273298524</v>
      </c>
      <c r="G38" s="32">
        <f t="shared" ref="G38:G46" si="1">E38/C38*100</f>
        <v>828.20512820512829</v>
      </c>
      <c r="I38" s="46"/>
      <c r="J38" s="46"/>
    </row>
    <row r="39" spans="1:10">
      <c r="A39" s="44" t="s">
        <v>52</v>
      </c>
      <c r="B39" s="36" t="s">
        <v>53</v>
      </c>
      <c r="C39" s="33">
        <v>19.5</v>
      </c>
      <c r="D39" s="17">
        <v>7497.3</v>
      </c>
      <c r="E39" s="18">
        <v>131.5</v>
      </c>
      <c r="F39" s="34">
        <f>E39/D39*100</f>
        <v>1.7539647606471662</v>
      </c>
      <c r="G39" s="50">
        <f>E39/C39*100</f>
        <v>674.35897435897436</v>
      </c>
      <c r="I39" s="1"/>
      <c r="J39" s="1"/>
    </row>
    <row r="40" spans="1:10" ht="22.5">
      <c r="A40" s="44" t="s">
        <v>63</v>
      </c>
      <c r="B40" s="54" t="s">
        <v>64</v>
      </c>
      <c r="C40" s="51"/>
      <c r="D40" s="17">
        <v>30</v>
      </c>
      <c r="E40" s="18">
        <v>30</v>
      </c>
      <c r="F40" s="34">
        <f>E40/D40*100</f>
        <v>100</v>
      </c>
      <c r="G40" s="50"/>
      <c r="I40" s="1"/>
      <c r="J40" s="1"/>
    </row>
    <row r="41" spans="1:10" s="3" customFormat="1">
      <c r="A41" s="45" t="s">
        <v>54</v>
      </c>
      <c r="B41" s="30" t="s">
        <v>7</v>
      </c>
      <c r="C41" s="55">
        <f>C42+C43</f>
        <v>1304.0999999999999</v>
      </c>
      <c r="D41" s="15">
        <f>SUM(D42:D43)</f>
        <v>4216.8999999999996</v>
      </c>
      <c r="E41" s="15">
        <f>SUM(E42:E43)</f>
        <v>1339.4</v>
      </c>
      <c r="F41" s="32">
        <f t="shared" si="0"/>
        <v>31.762669259408575</v>
      </c>
      <c r="G41" s="32">
        <f t="shared" si="1"/>
        <v>102.70684763438389</v>
      </c>
      <c r="I41" s="46"/>
      <c r="J41" s="46"/>
    </row>
    <row r="42" spans="1:10">
      <c r="A42" s="44" t="s">
        <v>55</v>
      </c>
      <c r="B42" s="36" t="s">
        <v>56</v>
      </c>
      <c r="C42" s="33">
        <v>0</v>
      </c>
      <c r="D42" s="17">
        <v>1300</v>
      </c>
      <c r="E42" s="18"/>
      <c r="F42" s="34">
        <f>E42/D42*100</f>
        <v>0</v>
      </c>
      <c r="G42" s="32"/>
      <c r="I42" s="1"/>
      <c r="J42" s="1"/>
    </row>
    <row r="43" spans="1:10">
      <c r="A43" s="44" t="s">
        <v>57</v>
      </c>
      <c r="B43" s="36" t="s">
        <v>58</v>
      </c>
      <c r="C43" s="53">
        <v>1304.0999999999999</v>
      </c>
      <c r="D43" s="17">
        <v>2916.9</v>
      </c>
      <c r="E43" s="18">
        <v>1339.4</v>
      </c>
      <c r="F43" s="34">
        <f>E43/D43*100</f>
        <v>45.91861222530769</v>
      </c>
      <c r="G43" s="50">
        <f>E43/C43*100</f>
        <v>102.70684763438389</v>
      </c>
      <c r="I43" s="1"/>
      <c r="J43" s="1"/>
    </row>
    <row r="44" spans="1:10" s="3" customFormat="1" ht="22.5">
      <c r="A44" s="45" t="s">
        <v>59</v>
      </c>
      <c r="B44" s="30" t="s">
        <v>34</v>
      </c>
      <c r="C44" s="63">
        <f>C45</f>
        <v>3100</v>
      </c>
      <c r="D44" s="15">
        <f>D45</f>
        <v>9026.6</v>
      </c>
      <c r="E44" s="15">
        <f>E45</f>
        <v>5055.8999999999996</v>
      </c>
      <c r="F44" s="32">
        <f t="shared" si="0"/>
        <v>56.011122681851411</v>
      </c>
      <c r="G44" s="32">
        <f>E44/C44*100</f>
        <v>163.09354838709675</v>
      </c>
      <c r="I44" s="46"/>
      <c r="J44" s="46"/>
    </row>
    <row r="45" spans="1:10" ht="33.75">
      <c r="A45" s="44" t="s">
        <v>60</v>
      </c>
      <c r="B45" s="36" t="s">
        <v>61</v>
      </c>
      <c r="C45" s="51">
        <v>3100</v>
      </c>
      <c r="D45" s="17">
        <v>9026.6</v>
      </c>
      <c r="E45" s="17">
        <v>5055.8999999999996</v>
      </c>
      <c r="F45" s="34">
        <f>E45/D45*100</f>
        <v>56.011122681851411</v>
      </c>
      <c r="G45" s="50">
        <f>E45/C45*100</f>
        <v>163.09354838709675</v>
      </c>
      <c r="I45" s="1"/>
      <c r="J45" s="1"/>
    </row>
    <row r="46" spans="1:10">
      <c r="A46" s="22"/>
      <c r="B46" s="30" t="s">
        <v>33</v>
      </c>
      <c r="C46" s="55">
        <f>C34+C36+C38+C41+C44</f>
        <v>4491.8999999999996</v>
      </c>
      <c r="D46" s="15">
        <f>D34+D36+D38+D41+D44</f>
        <v>21095.800000000003</v>
      </c>
      <c r="E46" s="15">
        <f>E34+E36+E38+E41+E44</f>
        <v>6666.7999999999993</v>
      </c>
      <c r="F46" s="32">
        <f t="shared" si="0"/>
        <v>31.60249907564538</v>
      </c>
      <c r="G46" s="32">
        <f t="shared" si="1"/>
        <v>148.41826398628641</v>
      </c>
      <c r="H46" s="8"/>
      <c r="I46" s="13"/>
      <c r="J46" s="1"/>
    </row>
    <row r="47" spans="1:10" ht="22.5">
      <c r="A47" s="22"/>
      <c r="B47" s="30" t="s">
        <v>26</v>
      </c>
      <c r="C47" s="49">
        <f>C32-C46</f>
        <v>1889.1000000000004</v>
      </c>
      <c r="D47" s="15">
        <f>D32-D46</f>
        <v>-4877.9000000000033</v>
      </c>
      <c r="E47" s="15">
        <f>E32-E46</f>
        <v>703.60000000000036</v>
      </c>
      <c r="F47" s="34"/>
      <c r="G47" s="34"/>
      <c r="H47" s="8"/>
      <c r="I47" s="12"/>
      <c r="J47" s="4"/>
    </row>
    <row r="48" spans="1:10">
      <c r="A48" s="22"/>
      <c r="B48" s="61" t="s">
        <v>35</v>
      </c>
      <c r="C48" s="61"/>
      <c r="D48" s="61"/>
      <c r="E48" s="61"/>
      <c r="F48" s="61"/>
      <c r="G48" s="21"/>
    </row>
    <row r="49" spans="1:7" s="5" customFormat="1" ht="22.5">
      <c r="A49" s="35"/>
      <c r="B49" s="33" t="s">
        <v>27</v>
      </c>
      <c r="C49" s="33"/>
      <c r="D49" s="17"/>
      <c r="E49" s="17"/>
      <c r="F49" s="34"/>
      <c r="G49" s="34"/>
    </row>
    <row r="50" spans="1:7" ht="25.5" customHeight="1">
      <c r="A50" s="22"/>
      <c r="B50" s="36" t="s">
        <v>28</v>
      </c>
      <c r="C50" s="36"/>
      <c r="D50" s="17"/>
      <c r="E50" s="17"/>
      <c r="F50" s="34"/>
      <c r="G50" s="34"/>
    </row>
    <row r="51" spans="1:7" s="5" customFormat="1" ht="22.5">
      <c r="A51" s="35"/>
      <c r="B51" s="33" t="s">
        <v>2</v>
      </c>
      <c r="C51" s="33"/>
      <c r="D51" s="17"/>
      <c r="E51" s="17"/>
      <c r="F51" s="34"/>
      <c r="G51" s="34"/>
    </row>
    <row r="52" spans="1:7" s="5" customFormat="1" ht="22.5">
      <c r="A52" s="35"/>
      <c r="B52" s="33" t="s">
        <v>3</v>
      </c>
      <c r="C52" s="17">
        <v>1889.1</v>
      </c>
      <c r="D52" s="16">
        <v>4877.8999999999996</v>
      </c>
      <c r="E52" s="17">
        <v>703.6</v>
      </c>
      <c r="F52" s="34"/>
      <c r="G52" s="34"/>
    </row>
    <row r="53" spans="1:7">
      <c r="A53" s="37"/>
      <c r="B53" s="38" t="s">
        <v>33</v>
      </c>
      <c r="C53" s="15">
        <f>C52</f>
        <v>1889.1</v>
      </c>
      <c r="D53" s="39">
        <f>D52</f>
        <v>4877.8999999999996</v>
      </c>
      <c r="E53" s="39">
        <f>E52</f>
        <v>703.6</v>
      </c>
      <c r="F53" s="40"/>
      <c r="G53" s="32"/>
    </row>
  </sheetData>
  <mergeCells count="4">
    <mergeCell ref="B1:F3"/>
    <mergeCell ref="B7:F7"/>
    <mergeCell ref="B33:F33"/>
    <mergeCell ref="B48:F48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2017-04-21T06:17:08Z</cp:lastPrinted>
  <dcterms:created xsi:type="dcterms:W3CDTF">2009-04-17T07:03:32Z</dcterms:created>
  <dcterms:modified xsi:type="dcterms:W3CDTF">2017-07-13T12:26:53Z</dcterms:modified>
</cp:coreProperties>
</file>